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213.108.164.142\OU Kojice\1_Agenda OU Kojice\Rozpočet\2026\"/>
    </mc:Choice>
  </mc:AlternateContent>
  <xr:revisionPtr revIDLastSave="0" documentId="13_ncr:1_{8315678E-600B-4884-BC57-C09D28484896}" xr6:coauthVersionLast="47" xr6:coauthVersionMax="47" xr10:uidLastSave="{00000000-0000-0000-0000-000000000000}"/>
  <bookViews>
    <workbookView xWindow="735" yWindow="735" windowWidth="24270" windowHeight="13335" xr2:uid="{00000000-000D-0000-FFFF-FFFF00000000}"/>
  </bookViews>
  <sheets>
    <sheet name="Rozpočet" sheetId="1" r:id="rId1"/>
    <sheet name="List2" sheetId="3" r:id="rId2"/>
  </sheets>
  <definedNames>
    <definedName name="_xlnm.Print_Area" localSheetId="0">Rozpočet!$A$1:$E$137</definedName>
  </definedNames>
  <calcPr calcId="181029"/>
</workbook>
</file>

<file path=xl/calcChain.xml><?xml version="1.0" encoding="utf-8"?>
<calcChain xmlns="http://schemas.openxmlformats.org/spreadsheetml/2006/main">
  <c r="E87" i="1" l="1"/>
  <c r="E68" i="1"/>
  <c r="E62" i="1"/>
  <c r="E34" i="1"/>
  <c r="E23" i="1"/>
  <c r="E15" i="1"/>
  <c r="E120" i="1" l="1"/>
  <c r="E97" i="1"/>
  <c r="E58" i="1"/>
  <c r="E45" i="1"/>
  <c r="E66" i="1" l="1"/>
  <c r="E49" i="1"/>
  <c r="E27" i="1" l="1"/>
  <c r="E39" i="1" l="1"/>
  <c r="E73" i="1" l="1"/>
  <c r="E83" i="1"/>
  <c r="E124" i="1"/>
  <c r="E85" i="1" l="1"/>
  <c r="E37" i="1"/>
  <c r="E122" i="1" l="1"/>
  <c r="E100" i="1"/>
  <c r="E70" i="1"/>
  <c r="E52" i="1"/>
  <c r="E41" i="1"/>
  <c r="E25" i="1"/>
  <c r="E125" i="1" l="1"/>
  <c r="E126" i="1" s="1"/>
  <c r="E28" i="1"/>
  <c r="E128" i="1" l="1"/>
</calcChain>
</file>

<file path=xl/sharedStrings.xml><?xml version="1.0" encoding="utf-8"?>
<sst xmlns="http://schemas.openxmlformats.org/spreadsheetml/2006/main" count="138" uniqueCount="133">
  <si>
    <t>Rozpočtové příjmy</t>
  </si>
  <si>
    <t>OdPa</t>
  </si>
  <si>
    <t>Pol</t>
  </si>
  <si>
    <t>Popis</t>
  </si>
  <si>
    <t>tis. Kč</t>
  </si>
  <si>
    <t>DPFO závislá činnost</t>
  </si>
  <si>
    <t>DPFO srážková</t>
  </si>
  <si>
    <t>DPPO</t>
  </si>
  <si>
    <t>DPH</t>
  </si>
  <si>
    <t>Daň z nemovitosti</t>
  </si>
  <si>
    <t>Poplatek za likvidaci komunálního odpadu</t>
  </si>
  <si>
    <t>Poplatek ze psů</t>
  </si>
  <si>
    <t>Správní poplatky</t>
  </si>
  <si>
    <t>Odvod loterii</t>
  </si>
  <si>
    <t>Daňové příjmy</t>
  </si>
  <si>
    <t>Pronájem pozemků</t>
  </si>
  <si>
    <t>Bytové hospodářství</t>
  </si>
  <si>
    <t>Pohřebnictví</t>
  </si>
  <si>
    <t>Sběr a svoz komunálních odpadů</t>
  </si>
  <si>
    <t>Nedaňové příjmy</t>
  </si>
  <si>
    <t>Kapitálové příjmy</t>
  </si>
  <si>
    <t>SR - Souhrnný dotační vztah</t>
  </si>
  <si>
    <t>Přijaté transfery</t>
  </si>
  <si>
    <t>Příjmy celkem</t>
  </si>
  <si>
    <t>Rozpočtové výdaje</t>
  </si>
  <si>
    <t>Silnice</t>
  </si>
  <si>
    <t>Veřejné osvětlení - elektřina</t>
  </si>
  <si>
    <t>Veřejné osvětlení - opravy</t>
  </si>
  <si>
    <t>Svoz odpadu</t>
  </si>
  <si>
    <t>Služby peněžních ústavů</t>
  </si>
  <si>
    <t>Služby peněžních ústavů - pojištění</t>
  </si>
  <si>
    <t>Běžné výdaje</t>
  </si>
  <si>
    <t>Výdaje celkem</t>
  </si>
  <si>
    <t>Příjmy z poskytování služeb a výrobků - kultura</t>
  </si>
  <si>
    <t>Činnosti knihovnické - ostatní osobní výdaje</t>
  </si>
  <si>
    <t>Záležitosti kultury - ostatní osobní výdaje</t>
  </si>
  <si>
    <t>Záležitosti kultury - nákup materiálu</t>
  </si>
  <si>
    <t>Záležitosti kultury - nákup ostatních služeb</t>
  </si>
  <si>
    <t>Tělovýchova - nákup materiálu</t>
  </si>
  <si>
    <t>Tělovýchova - nákup ostatních služeb</t>
  </si>
  <si>
    <t>komunální služby a územní rozvoj - transfery</t>
  </si>
  <si>
    <t>Péče o zeleň - platy zam.</t>
  </si>
  <si>
    <t>Péče o zeleň - soc. poj</t>
  </si>
  <si>
    <t>Péče o zeleň - nákup materiálu</t>
  </si>
  <si>
    <t>Péče o zeleň - PHM</t>
  </si>
  <si>
    <t>Péče o zeleň - opravy a udržování</t>
  </si>
  <si>
    <t>Péče o zeleň - ostatní služby</t>
  </si>
  <si>
    <t>Péče o zeleň - ostatní osobní výdaje</t>
  </si>
  <si>
    <t>Péče o zeleň - zdrav. poj.</t>
  </si>
  <si>
    <t>Péče o zeleň - drobn. hmotný dlouh. maj.</t>
  </si>
  <si>
    <t>Požární ochrana - drobný hmotný dlouh. majetek</t>
  </si>
  <si>
    <t>Požární ochrana - nákup materiálu</t>
  </si>
  <si>
    <t>Požární ochrana - studená voda</t>
  </si>
  <si>
    <t>Požární ochrana - plyn</t>
  </si>
  <si>
    <t>Požární ochrana - elektrická energie</t>
  </si>
  <si>
    <t>Požární ochrana - pohonné hmoty a maziva</t>
  </si>
  <si>
    <t>Požární ochrana - nákup ostatních služeb</t>
  </si>
  <si>
    <t>Požární ochrana - opravy a udržování</t>
  </si>
  <si>
    <t>Zastupitelstvo - odměny členů zastupitelstva</t>
  </si>
  <si>
    <t>Zastupitelstvo - pov. poj. na veřejné zdravotní poj.</t>
  </si>
  <si>
    <t>Činnost místní správy - platy zam. v pr. pom. vyjma zam. na služ. m.</t>
  </si>
  <si>
    <t>Činnost místní správy - ostatní osobní výdaje</t>
  </si>
  <si>
    <t>Činnost místní správy - povin. poj. na soc. zab. a přísp. na st. pol. zam.</t>
  </si>
  <si>
    <t>Činnost místní správy - pov. poj. na veř. zdrav. poj.</t>
  </si>
  <si>
    <t>Činnost místní správy - pov. poj. na úrazov. poj.</t>
  </si>
  <si>
    <t>Činnost místní správy - knihy, učební pomůcky a tisk</t>
  </si>
  <si>
    <t>Činnost místní správy - drobn. hmotný dlouhodob. maj.</t>
  </si>
  <si>
    <t>Činnost místní správy - nákup materiálu</t>
  </si>
  <si>
    <t>Činnost místní správy- studená voda</t>
  </si>
  <si>
    <t>Činnost místní správy - plyn</t>
  </si>
  <si>
    <t>Činnost místní správy - elektrická energie</t>
  </si>
  <si>
    <t>Činnost místní správy - poštovní služby</t>
  </si>
  <si>
    <t>Činnost místní správy - služby telekom. a radiokom.</t>
  </si>
  <si>
    <t>Činnost místní správy - zpracování dat a služby souv. s inf. a kom. technol.</t>
  </si>
  <si>
    <t>Činnost místní správy - nákup ostatních služeb</t>
  </si>
  <si>
    <t>Činnost místní správy - opravy a udržování</t>
  </si>
  <si>
    <t>Činnost místní správy - ostatní neinv. transfery nezisk. a podob. organiz.</t>
  </si>
  <si>
    <t xml:space="preserve">Činnost místní správy - platby daní a popl. státnímu rozp. </t>
  </si>
  <si>
    <t>příjmy z pronájmu ost. nem. a jejich částí</t>
  </si>
  <si>
    <t>Silnice - opravy a udržování</t>
  </si>
  <si>
    <t>Odvádění odpadních vod - opravy a udržování</t>
  </si>
  <si>
    <t>Mateřské školy</t>
  </si>
  <si>
    <t>Svoz odpadu - nákup materiálu</t>
  </si>
  <si>
    <t>Ostatní zemědělská a potravinářská činnost</t>
  </si>
  <si>
    <t>Provoz veřejné silniční dopravy</t>
  </si>
  <si>
    <t>Odvádění a čištění odpadních vod</t>
  </si>
  <si>
    <t>Činnosti knihovnické</t>
  </si>
  <si>
    <t>Ostatní záležitosti kultury</t>
  </si>
  <si>
    <t>Ostatní tělovýchovná činnost</t>
  </si>
  <si>
    <t>Veřejné osvětlení</t>
  </si>
  <si>
    <t xml:space="preserve">Komunální služby a územní rozvoj </t>
  </si>
  <si>
    <t>Péče o vzhled obcí a veřejnou zeleň</t>
  </si>
  <si>
    <t>Požární ochrana - dobrovolná část</t>
  </si>
  <si>
    <t>Zastupitelstvo obcí</t>
  </si>
  <si>
    <t>Činnost místní správy</t>
  </si>
  <si>
    <t>Obecné příjmy a výdaje z finančních operací</t>
  </si>
  <si>
    <t>Pojištění</t>
  </si>
  <si>
    <t>Ostat. zem.  potrav. činnost a rozv. - platby daní a poplatků státnímu rozpočtu</t>
  </si>
  <si>
    <t>Provoz veřejné silniční dopravy - neinvest. transfery krajům</t>
  </si>
  <si>
    <t>využívání a zneškodň. Komun. Odpadů</t>
  </si>
  <si>
    <t>ostatní neinvest. tansfery nezisk a opod. organizacím</t>
  </si>
  <si>
    <t>Saldo příjmů a výdajů</t>
  </si>
  <si>
    <t>Změna stavu prostředků na bankovních účtech</t>
  </si>
  <si>
    <t>Financování</t>
  </si>
  <si>
    <t>tis. kč</t>
  </si>
  <si>
    <t>Nákup ostatních služeb</t>
  </si>
  <si>
    <t>Ostatní služby</t>
  </si>
  <si>
    <t>Pečovatelská služba</t>
  </si>
  <si>
    <t xml:space="preserve">Příjmy z prodeje pozemku  </t>
  </si>
  <si>
    <t>Veřejné osvětlení - služby</t>
  </si>
  <si>
    <t>Opravy  MŠ</t>
  </si>
  <si>
    <t>Chodníky</t>
  </si>
  <si>
    <t>Chodníky - opravy a udržování</t>
  </si>
  <si>
    <t>Rezerva na krizové opatření</t>
  </si>
  <si>
    <t>Silnice - projekty na opravy</t>
  </si>
  <si>
    <t>DPFO OSVČ</t>
  </si>
  <si>
    <t xml:space="preserve">Zajištění potřebné obnovy sítě v mejetku obce </t>
  </si>
  <si>
    <t>Drobný dlouhodobý hmotný majetek</t>
  </si>
  <si>
    <t>Záležitosti kultury -  opravy a udržování</t>
  </si>
  <si>
    <t>Požární ochrana - FVE Hasičská zbrojnice</t>
  </si>
  <si>
    <t xml:space="preserve">Územní plán - pořízení a aktualizace </t>
  </si>
  <si>
    <t>Příspěvek kanalizace</t>
  </si>
  <si>
    <t>Nákup pozemků</t>
  </si>
  <si>
    <t>Příspěvek na nákup pozemku</t>
  </si>
  <si>
    <t xml:space="preserve">Územní plán </t>
  </si>
  <si>
    <t>Územní plánování</t>
  </si>
  <si>
    <t>Ve stejném období je schválený  rozpočet zveřejněn elektronicky na úřední desce</t>
  </si>
  <si>
    <t>umožňující dálkový přístup.</t>
  </si>
  <si>
    <t>https://www.kojice.cz/obecni-urad/rozpocet/</t>
  </si>
  <si>
    <t>Sejmout z úřední desky:       31.12.2026</t>
  </si>
  <si>
    <t>Vyvěšeno na úřední desce:   15.12.2025</t>
  </si>
  <si>
    <t>Vodovodní a kanalizační řád s  přípojkami,  odvádění dešťových vod.</t>
  </si>
  <si>
    <t>Schválený  rozpočet obce Kojice na rok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</si>
</sst>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8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1">
    <xf numFmtId="0" fontId="0" fillId="0" borderId="0" xfId="0"/>
    <xf numFmtId="0" fontId="1" fillId="0" borderId="0" xfId="0" applyFont="1"/>
    <xf numFmtId="0" fontId="3" fillId="2" borderId="3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vertical="center" wrapText="1"/>
    </xf>
    <xf numFmtId="164" fontId="2" fillId="4" borderId="4" xfId="0" applyNumberFormat="1" applyFont="1" applyFill="1" applyBorder="1" applyAlignment="1">
      <alignment horizontal="right" vertical="center" wrapText="1"/>
    </xf>
    <xf numFmtId="164" fontId="3" fillId="6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right" vertical="center" wrapText="1"/>
    </xf>
    <xf numFmtId="0" fontId="2" fillId="6" borderId="4" xfId="0" applyFont="1" applyFill="1" applyBorder="1" applyAlignment="1">
      <alignment vertical="center" wrapText="1"/>
    </xf>
    <xf numFmtId="164" fontId="2" fillId="6" borderId="4" xfId="0" applyNumberFormat="1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vertical="center" wrapText="1"/>
    </xf>
    <xf numFmtId="164" fontId="3" fillId="3" borderId="9" xfId="0" applyNumberFormat="1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vertical="center" wrapText="1"/>
    </xf>
    <xf numFmtId="164" fontId="3" fillId="3" borderId="11" xfId="0" applyNumberFormat="1" applyFont="1" applyFill="1" applyBorder="1" applyAlignment="1">
      <alignment horizontal="right" vertical="center" wrapText="1"/>
    </xf>
    <xf numFmtId="164" fontId="3" fillId="3" borderId="8" xfId="0" applyNumberFormat="1" applyFont="1" applyFill="1" applyBorder="1" applyAlignment="1">
      <alignment horizontal="right" vertical="center" wrapText="1"/>
    </xf>
    <xf numFmtId="164" fontId="3" fillId="3" borderId="12" xfId="0" applyNumberFormat="1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center" wrapText="1"/>
    </xf>
    <xf numFmtId="164" fontId="3" fillId="3" borderId="13" xfId="0" applyNumberFormat="1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horizontal="right" vertical="center" wrapText="1"/>
    </xf>
    <xf numFmtId="0" fontId="3" fillId="3" borderId="15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vertical="center" wrapText="1"/>
    </xf>
    <xf numFmtId="164" fontId="2" fillId="4" borderId="5" xfId="0" applyNumberFormat="1" applyFont="1" applyFill="1" applyBorder="1" applyAlignment="1">
      <alignment horizontal="right" vertical="center" wrapText="1"/>
    </xf>
    <xf numFmtId="0" fontId="2" fillId="7" borderId="5" xfId="0" applyFont="1" applyFill="1" applyBorder="1" applyAlignment="1">
      <alignment vertical="center" wrapText="1"/>
    </xf>
    <xf numFmtId="164" fontId="2" fillId="7" borderId="5" xfId="0" applyNumberFormat="1" applyFont="1" applyFill="1" applyBorder="1" applyAlignment="1">
      <alignment horizontal="right" vertical="center" wrapText="1"/>
    </xf>
    <xf numFmtId="0" fontId="2" fillId="7" borderId="5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vertical="center" wrapText="1"/>
    </xf>
    <xf numFmtId="164" fontId="2" fillId="3" borderId="5" xfId="0" applyNumberFormat="1" applyFont="1" applyFill="1" applyBorder="1" applyAlignment="1">
      <alignment horizontal="right" vertical="center" wrapText="1"/>
    </xf>
    <xf numFmtId="4" fontId="2" fillId="2" borderId="4" xfId="0" applyNumberFormat="1" applyFont="1" applyFill="1" applyBorder="1" applyAlignment="1">
      <alignment horizontal="right" vertical="center" wrapText="1"/>
    </xf>
    <xf numFmtId="164" fontId="2" fillId="5" borderId="14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164" fontId="6" fillId="3" borderId="7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vertical="center" wrapText="1"/>
    </xf>
    <xf numFmtId="0" fontId="6" fillId="0" borderId="0" xfId="0" applyFont="1"/>
    <xf numFmtId="0" fontId="0" fillId="3" borderId="0" xfId="0" applyFill="1"/>
    <xf numFmtId="0" fontId="3" fillId="3" borderId="10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right" vertical="center" wrapText="1"/>
    </xf>
    <xf numFmtId="0" fontId="2" fillId="7" borderId="3" xfId="0" applyFont="1" applyFill="1" applyBorder="1" applyAlignment="1">
      <alignment vertical="center" wrapText="1"/>
    </xf>
    <xf numFmtId="164" fontId="2" fillId="7" borderId="3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6" fillId="3" borderId="9" xfId="0" applyNumberFormat="1" applyFont="1" applyFill="1" applyBorder="1" applyAlignment="1">
      <alignment horizontal="right" vertical="center" wrapText="1"/>
    </xf>
    <xf numFmtId="0" fontId="2" fillId="7" borderId="17" xfId="0" applyFont="1" applyFill="1" applyBorder="1" applyAlignment="1">
      <alignment horizontal="right" vertical="center" wrapText="1"/>
    </xf>
    <xf numFmtId="0" fontId="2" fillId="7" borderId="17" xfId="0" applyFont="1" applyFill="1" applyBorder="1" applyAlignment="1">
      <alignment vertical="center" wrapText="1"/>
    </xf>
    <xf numFmtId="164" fontId="2" fillId="7" borderId="17" xfId="0" applyNumberFormat="1" applyFont="1" applyFill="1" applyBorder="1" applyAlignment="1">
      <alignment horizontal="right"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vertical="center" wrapText="1"/>
    </xf>
    <xf numFmtId="164" fontId="6" fillId="3" borderId="10" xfId="0" applyNumberFormat="1" applyFont="1" applyFill="1" applyBorder="1" applyAlignment="1">
      <alignment horizontal="right" vertical="center" wrapText="1"/>
    </xf>
    <xf numFmtId="164" fontId="7" fillId="7" borderId="5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164" fontId="0" fillId="3" borderId="8" xfId="0" applyNumberFormat="1" applyFill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3" borderId="13" xfId="0" applyNumberFormat="1" applyFont="1" applyFill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0" fontId="6" fillId="3" borderId="0" xfId="0" applyFont="1" applyFill="1"/>
    <xf numFmtId="0" fontId="7" fillId="3" borderId="0" xfId="0" applyFont="1" applyFill="1"/>
    <xf numFmtId="0" fontId="1" fillId="3" borderId="0" xfId="0" applyFont="1" applyFill="1"/>
    <xf numFmtId="164" fontId="1" fillId="3" borderId="0" xfId="0" applyNumberFormat="1" applyFont="1" applyFill="1"/>
    <xf numFmtId="4" fontId="0" fillId="3" borderId="0" xfId="0" applyNumberFormat="1" applyFill="1"/>
    <xf numFmtId="0" fontId="3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right" vertical="center" wrapText="1"/>
    </xf>
    <xf numFmtId="4" fontId="7" fillId="3" borderId="17" xfId="0" applyNumberFormat="1" applyFont="1" applyFill="1" applyBorder="1"/>
    <xf numFmtId="4" fontId="7" fillId="3" borderId="5" xfId="0" applyNumberFormat="1" applyFont="1" applyFill="1" applyBorder="1"/>
    <xf numFmtId="0" fontId="8" fillId="3" borderId="0" xfId="1" applyFill="1"/>
    <xf numFmtId="0" fontId="2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right" vertical="center" wrapText="1"/>
    </xf>
    <xf numFmtId="0" fontId="3" fillId="8" borderId="3" xfId="0" applyFont="1" applyFill="1" applyBorder="1" applyAlignment="1">
      <alignment vertical="center" wrapText="1"/>
    </xf>
    <xf numFmtId="164" fontId="3" fillId="8" borderId="3" xfId="0" applyNumberFormat="1" applyFont="1" applyFill="1" applyBorder="1" applyAlignment="1">
      <alignment horizontal="right" vertical="center" wrapText="1"/>
    </xf>
    <xf numFmtId="164" fontId="3" fillId="3" borderId="6" xfId="0" applyNumberFormat="1" applyFont="1" applyFill="1" applyBorder="1" applyAlignment="1">
      <alignment horizontal="right" vertical="center" wrapText="1"/>
    </xf>
    <xf numFmtId="0" fontId="2" fillId="7" borderId="20" xfId="0" applyFont="1" applyFill="1" applyBorder="1" applyAlignment="1">
      <alignment horizontal="right" vertical="center" wrapText="1"/>
    </xf>
    <xf numFmtId="0" fontId="2" fillId="7" borderId="20" xfId="0" applyFont="1" applyFill="1" applyBorder="1" applyAlignment="1">
      <alignment vertical="center" wrapText="1"/>
    </xf>
    <xf numFmtId="164" fontId="2" fillId="7" borderId="20" xfId="0" applyNumberFormat="1" applyFont="1" applyFill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0" fontId="2" fillId="7" borderId="10" xfId="0" applyFont="1" applyFill="1" applyBorder="1" applyAlignment="1">
      <alignment horizontal="right" vertical="center" wrapText="1"/>
    </xf>
    <xf numFmtId="0" fontId="2" fillId="7" borderId="10" xfId="0" applyFont="1" applyFill="1" applyBorder="1" applyAlignment="1">
      <alignment vertical="center" wrapText="1"/>
    </xf>
    <xf numFmtId="164" fontId="2" fillId="7" borderId="10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2" fillId="6" borderId="1" xfId="0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CC"/>
      <color rgb="FFFFFFFF"/>
      <color rgb="FFFF99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9"/>
  <sheetViews>
    <sheetView tabSelected="1" topLeftCell="A112" zoomScaleNormal="100" workbookViewId="0">
      <selection activeCell="K118" sqref="K118"/>
    </sheetView>
  </sheetViews>
  <sheetFormatPr defaultRowHeight="15" x14ac:dyDescent="0.25"/>
  <cols>
    <col min="1" max="1" width="2.5703125" customWidth="1"/>
    <col min="2" max="2" width="6.140625" customWidth="1"/>
    <col min="3" max="3" width="6.85546875" customWidth="1"/>
    <col min="4" max="4" width="51.7109375" customWidth="1"/>
    <col min="5" max="5" width="17.7109375" customWidth="1"/>
    <col min="6" max="6" width="4.140625" customWidth="1"/>
    <col min="7" max="7" width="11.85546875" bestFit="1" customWidth="1"/>
  </cols>
  <sheetData>
    <row r="1" spans="1:6" ht="15" customHeight="1" x14ac:dyDescent="0.25">
      <c r="A1" s="93"/>
      <c r="B1" s="95" t="s">
        <v>132</v>
      </c>
      <c r="C1" s="60"/>
      <c r="D1" s="60"/>
      <c r="E1" s="95"/>
      <c r="F1" s="60"/>
    </row>
    <row r="2" spans="1:6" ht="6.75" customHeight="1" thickBot="1" x14ac:dyDescent="0.3">
      <c r="A2" s="93"/>
      <c r="B2" s="60"/>
      <c r="C2" s="60"/>
      <c r="D2" s="60"/>
      <c r="E2" s="96"/>
      <c r="F2" s="60"/>
    </row>
    <row r="3" spans="1:6" ht="19.5" customHeight="1" thickBot="1" x14ac:dyDescent="0.3">
      <c r="A3" s="93"/>
      <c r="B3" s="118" t="s">
        <v>0</v>
      </c>
      <c r="C3" s="120"/>
      <c r="D3" s="119"/>
      <c r="E3" s="17"/>
      <c r="F3" s="60"/>
    </row>
    <row r="4" spans="1:6" ht="15.75" thickBot="1" x14ac:dyDescent="0.3">
      <c r="A4" s="93"/>
      <c r="B4" s="5" t="s">
        <v>1</v>
      </c>
      <c r="C4" s="6" t="s">
        <v>2</v>
      </c>
      <c r="D4" s="7" t="s">
        <v>3</v>
      </c>
      <c r="E4" s="8" t="s">
        <v>104</v>
      </c>
      <c r="F4" s="60"/>
    </row>
    <row r="5" spans="1:6" x14ac:dyDescent="0.25">
      <c r="A5" s="93"/>
      <c r="B5" s="23"/>
      <c r="C5" s="24">
        <v>1111</v>
      </c>
      <c r="D5" s="25" t="s">
        <v>5</v>
      </c>
      <c r="E5" s="85">
        <v>1834</v>
      </c>
      <c r="F5" s="60"/>
    </row>
    <row r="6" spans="1:6" x14ac:dyDescent="0.25">
      <c r="A6" s="93"/>
      <c r="B6" s="26"/>
      <c r="C6" s="27">
        <v>1112</v>
      </c>
      <c r="D6" s="28" t="s">
        <v>115</v>
      </c>
      <c r="E6" s="85">
        <v>174</v>
      </c>
      <c r="F6" s="60"/>
    </row>
    <row r="7" spans="1:6" x14ac:dyDescent="0.25">
      <c r="A7" s="93"/>
      <c r="B7" s="26"/>
      <c r="C7" s="27">
        <v>1113</v>
      </c>
      <c r="D7" s="28" t="s">
        <v>6</v>
      </c>
      <c r="E7" s="85">
        <v>302</v>
      </c>
      <c r="F7" s="60"/>
    </row>
    <row r="8" spans="1:6" x14ac:dyDescent="0.25">
      <c r="A8" s="93"/>
      <c r="B8" s="26"/>
      <c r="C8" s="27">
        <v>1121</v>
      </c>
      <c r="D8" s="28" t="s">
        <v>7</v>
      </c>
      <c r="E8" s="85">
        <v>2544</v>
      </c>
      <c r="F8" s="60"/>
    </row>
    <row r="9" spans="1:6" x14ac:dyDescent="0.25">
      <c r="A9" s="93"/>
      <c r="B9" s="26"/>
      <c r="C9" s="27">
        <v>1211</v>
      </c>
      <c r="D9" s="28" t="s">
        <v>8</v>
      </c>
      <c r="E9" s="85">
        <v>4804</v>
      </c>
      <c r="F9" s="60"/>
    </row>
    <row r="10" spans="1:6" x14ac:dyDescent="0.25">
      <c r="A10" s="93"/>
      <c r="B10" s="26"/>
      <c r="C10" s="27">
        <v>1511</v>
      </c>
      <c r="D10" s="28" t="s">
        <v>9</v>
      </c>
      <c r="E10" s="71">
        <v>630</v>
      </c>
      <c r="F10" s="60"/>
    </row>
    <row r="11" spans="1:6" x14ac:dyDescent="0.25">
      <c r="A11" s="93"/>
      <c r="B11" s="26"/>
      <c r="C11" s="27">
        <v>1345</v>
      </c>
      <c r="D11" s="28" t="s">
        <v>10</v>
      </c>
      <c r="E11" s="29">
        <v>345</v>
      </c>
      <c r="F11" s="60"/>
    </row>
    <row r="12" spans="1:6" x14ac:dyDescent="0.25">
      <c r="A12" s="93"/>
      <c r="B12" s="26"/>
      <c r="C12" s="27">
        <v>1341</v>
      </c>
      <c r="D12" s="28" t="s">
        <v>11</v>
      </c>
      <c r="E12" s="29">
        <v>6</v>
      </c>
      <c r="F12" s="60"/>
    </row>
    <row r="13" spans="1:6" x14ac:dyDescent="0.25">
      <c r="A13" s="93"/>
      <c r="B13" s="26"/>
      <c r="C13" s="27">
        <v>1361</v>
      </c>
      <c r="D13" s="28" t="s">
        <v>12</v>
      </c>
      <c r="E13" s="29">
        <v>0.5</v>
      </c>
      <c r="F13" s="60"/>
    </row>
    <row r="14" spans="1:6" ht="15.75" thickBot="1" x14ac:dyDescent="0.3">
      <c r="A14" s="93"/>
      <c r="B14" s="30"/>
      <c r="C14" s="31">
        <v>1381</v>
      </c>
      <c r="D14" s="32" t="s">
        <v>13</v>
      </c>
      <c r="E14" s="33">
        <v>63</v>
      </c>
      <c r="F14" s="60"/>
    </row>
    <row r="15" spans="1:6" ht="15.75" thickBot="1" x14ac:dyDescent="0.3">
      <c r="A15" s="93"/>
      <c r="B15" s="13"/>
      <c r="C15" s="14"/>
      <c r="D15" s="15" t="s">
        <v>14</v>
      </c>
      <c r="E15" s="16">
        <f t="shared" ref="E15" si="0">SUM(E5:E14)</f>
        <v>10702.5</v>
      </c>
      <c r="F15" s="60"/>
    </row>
    <row r="16" spans="1:6" x14ac:dyDescent="0.25">
      <c r="A16" s="93"/>
      <c r="B16" s="23">
        <v>1019</v>
      </c>
      <c r="C16" s="24">
        <v>2131</v>
      </c>
      <c r="D16" s="25" t="s">
        <v>15</v>
      </c>
      <c r="E16" s="55">
        <v>10</v>
      </c>
      <c r="F16" s="60"/>
    </row>
    <row r="17" spans="1:6" x14ac:dyDescent="0.25">
      <c r="A17" s="93"/>
      <c r="B17" s="26">
        <v>3399</v>
      </c>
      <c r="C17" s="27">
        <v>2111</v>
      </c>
      <c r="D17" s="28" t="s">
        <v>33</v>
      </c>
      <c r="E17" s="29">
        <v>50</v>
      </c>
      <c r="F17" s="60"/>
    </row>
    <row r="18" spans="1:6" x14ac:dyDescent="0.25">
      <c r="A18" s="93"/>
      <c r="B18" s="26">
        <v>3612</v>
      </c>
      <c r="C18" s="27">
        <v>2132</v>
      </c>
      <c r="D18" s="28" t="s">
        <v>16</v>
      </c>
      <c r="E18" s="29">
        <v>24</v>
      </c>
      <c r="F18" s="60"/>
    </row>
    <row r="19" spans="1:6" x14ac:dyDescent="0.25">
      <c r="A19" s="93"/>
      <c r="B19" s="26">
        <v>3632</v>
      </c>
      <c r="C19" s="27">
        <v>2111</v>
      </c>
      <c r="D19" s="28" t="s">
        <v>17</v>
      </c>
      <c r="E19" s="71">
        <v>2</v>
      </c>
      <c r="F19" s="60"/>
    </row>
    <row r="20" spans="1:6" x14ac:dyDescent="0.25">
      <c r="A20" s="93"/>
      <c r="B20" s="26">
        <v>3725</v>
      </c>
      <c r="C20" s="27">
        <v>2324</v>
      </c>
      <c r="D20" s="28" t="s">
        <v>99</v>
      </c>
      <c r="E20" s="29">
        <v>45</v>
      </c>
      <c r="F20" s="60"/>
    </row>
    <row r="21" spans="1:6" x14ac:dyDescent="0.25">
      <c r="A21" s="93"/>
      <c r="B21" s="26">
        <v>6171</v>
      </c>
      <c r="C21" s="27">
        <v>2132</v>
      </c>
      <c r="D21" s="28" t="s">
        <v>78</v>
      </c>
      <c r="E21" s="29">
        <v>24</v>
      </c>
      <c r="F21" s="60"/>
    </row>
    <row r="22" spans="1:6" ht="15.75" thickBot="1" x14ac:dyDescent="0.3">
      <c r="A22" s="93"/>
      <c r="B22" s="9">
        <v>2321</v>
      </c>
      <c r="C22" s="10"/>
      <c r="D22" s="11" t="s">
        <v>121</v>
      </c>
      <c r="E22" s="12">
        <v>250</v>
      </c>
      <c r="F22" s="60"/>
    </row>
    <row r="23" spans="1:6" ht="15.75" thickBot="1" x14ac:dyDescent="0.3">
      <c r="A23" s="93"/>
      <c r="B23" s="13"/>
      <c r="C23" s="14"/>
      <c r="D23" s="15" t="s">
        <v>19</v>
      </c>
      <c r="E23" s="16">
        <f>SUM(E16:E22)</f>
        <v>405</v>
      </c>
      <c r="F23" s="60"/>
    </row>
    <row r="24" spans="1:6" ht="15.75" thickBot="1" x14ac:dyDescent="0.3">
      <c r="A24" s="93"/>
      <c r="B24" s="62">
        <v>1019</v>
      </c>
      <c r="C24" s="63">
        <v>3111</v>
      </c>
      <c r="D24" s="64" t="s">
        <v>108</v>
      </c>
      <c r="E24" s="12">
        <v>245</v>
      </c>
      <c r="F24" s="60"/>
    </row>
    <row r="25" spans="1:6" ht="15.75" thickBot="1" x14ac:dyDescent="0.3">
      <c r="A25" s="93"/>
      <c r="B25" s="13"/>
      <c r="C25" s="14"/>
      <c r="D25" s="15" t="s">
        <v>20</v>
      </c>
      <c r="E25" s="16">
        <f>SUM(E24)</f>
        <v>245</v>
      </c>
      <c r="F25" s="60"/>
    </row>
    <row r="26" spans="1:6" ht="15.75" thickBot="1" x14ac:dyDescent="0.3">
      <c r="A26" s="93"/>
      <c r="B26" s="9"/>
      <c r="C26" s="10">
        <v>4112</v>
      </c>
      <c r="D26" s="11" t="s">
        <v>21</v>
      </c>
      <c r="E26" s="12">
        <v>105.8</v>
      </c>
      <c r="F26" s="60"/>
    </row>
    <row r="27" spans="1:6" ht="15.75" thickBot="1" x14ac:dyDescent="0.3">
      <c r="A27" s="93"/>
      <c r="B27" s="13"/>
      <c r="C27" s="14"/>
      <c r="D27" s="15" t="s">
        <v>22</v>
      </c>
      <c r="E27" s="16">
        <f>E26</f>
        <v>105.8</v>
      </c>
      <c r="F27" s="60"/>
    </row>
    <row r="28" spans="1:6" ht="15.75" thickBot="1" x14ac:dyDescent="0.3">
      <c r="A28" s="93"/>
      <c r="B28" s="18"/>
      <c r="C28" s="19"/>
      <c r="D28" s="20" t="s">
        <v>23</v>
      </c>
      <c r="E28" s="21">
        <f>E15+E23+E25+E27</f>
        <v>11458.3</v>
      </c>
      <c r="F28" s="60"/>
    </row>
    <row r="29" spans="1:6" ht="10.5" customHeight="1" thickBot="1" x14ac:dyDescent="0.3">
      <c r="A29" s="93"/>
      <c r="B29" s="98"/>
      <c r="C29" s="98"/>
      <c r="D29" s="98"/>
      <c r="E29" s="99"/>
      <c r="F29" s="60"/>
    </row>
    <row r="30" spans="1:6" ht="19.5" customHeight="1" thickBot="1" x14ac:dyDescent="0.3">
      <c r="A30" s="93"/>
      <c r="B30" s="103" t="s">
        <v>24</v>
      </c>
      <c r="C30" s="104"/>
      <c r="D30" s="105"/>
      <c r="E30" s="53"/>
      <c r="F30" s="60"/>
    </row>
    <row r="31" spans="1:6" ht="15.75" thickBot="1" x14ac:dyDescent="0.3">
      <c r="A31" s="93"/>
      <c r="B31" s="22" t="s">
        <v>1</v>
      </c>
      <c r="C31" s="6" t="s">
        <v>2</v>
      </c>
      <c r="D31" s="50" t="s">
        <v>3</v>
      </c>
      <c r="E31" s="51" t="s">
        <v>4</v>
      </c>
      <c r="F31" s="60"/>
    </row>
    <row r="32" spans="1:6" ht="30" x14ac:dyDescent="0.25">
      <c r="A32" s="93"/>
      <c r="B32" s="78">
        <v>1019</v>
      </c>
      <c r="C32" s="78">
        <v>5362</v>
      </c>
      <c r="D32" s="78" t="s">
        <v>97</v>
      </c>
      <c r="E32" s="109">
        <v>2</v>
      </c>
      <c r="F32" s="60"/>
    </row>
    <row r="33" spans="1:6" ht="15.75" thickBot="1" x14ac:dyDescent="0.3">
      <c r="A33" s="93"/>
      <c r="B33" s="106">
        <v>1019</v>
      </c>
      <c r="C33" s="106">
        <v>6130</v>
      </c>
      <c r="D33" s="107" t="s">
        <v>122</v>
      </c>
      <c r="E33" s="108">
        <v>50</v>
      </c>
      <c r="F33" s="60"/>
    </row>
    <row r="34" spans="1:6" ht="15.75" thickBot="1" x14ac:dyDescent="0.3">
      <c r="A34" s="93"/>
      <c r="B34" s="47">
        <v>1019</v>
      </c>
      <c r="C34" s="47"/>
      <c r="D34" s="47" t="s">
        <v>83</v>
      </c>
      <c r="E34" s="48">
        <f>SUM(E32:E33)</f>
        <v>52</v>
      </c>
      <c r="F34" s="60"/>
    </row>
    <row r="35" spans="1:6" s="60" customFormat="1" x14ac:dyDescent="0.25">
      <c r="A35" s="93"/>
      <c r="B35" s="88">
        <v>2212</v>
      </c>
      <c r="C35" s="88">
        <v>5169</v>
      </c>
      <c r="D35" s="88" t="s">
        <v>114</v>
      </c>
      <c r="E35" s="66">
        <v>20</v>
      </c>
    </row>
    <row r="36" spans="1:6" ht="15.75" thickBot="1" x14ac:dyDescent="0.3">
      <c r="A36" s="93"/>
      <c r="B36" s="89">
        <v>2212</v>
      </c>
      <c r="C36" s="89">
        <v>5171</v>
      </c>
      <c r="D36" s="87" t="s">
        <v>79</v>
      </c>
      <c r="E36" s="79">
        <v>300</v>
      </c>
      <c r="F36" s="60"/>
    </row>
    <row r="37" spans="1:6" s="1" customFormat="1" ht="15.75" thickBot="1" x14ac:dyDescent="0.3">
      <c r="A37" s="94"/>
      <c r="B37" s="49">
        <v>2212</v>
      </c>
      <c r="C37" s="49"/>
      <c r="D37" s="47" t="s">
        <v>25</v>
      </c>
      <c r="E37" s="80">
        <f>SUM(E35:E36)</f>
        <v>320</v>
      </c>
      <c r="F37" s="95"/>
    </row>
    <row r="38" spans="1:6" s="1" customFormat="1" ht="15.75" thickBot="1" x14ac:dyDescent="0.3">
      <c r="A38" s="94"/>
      <c r="B38" s="90">
        <v>2219</v>
      </c>
      <c r="C38" s="90">
        <v>5171</v>
      </c>
      <c r="D38" s="91" t="s">
        <v>112</v>
      </c>
      <c r="E38" s="81">
        <v>100</v>
      </c>
      <c r="F38" s="95"/>
    </row>
    <row r="39" spans="1:6" s="1" customFormat="1" ht="15.75" thickBot="1" x14ac:dyDescent="0.3">
      <c r="A39" s="94"/>
      <c r="B39" s="49">
        <v>2219</v>
      </c>
      <c r="C39" s="49"/>
      <c r="D39" s="47" t="s">
        <v>111</v>
      </c>
      <c r="E39" s="80">
        <f>E38</f>
        <v>100</v>
      </c>
      <c r="F39" s="95"/>
    </row>
    <row r="40" spans="1:6" ht="30.75" thickBot="1" x14ac:dyDescent="0.3">
      <c r="A40" s="93"/>
      <c r="B40" s="36">
        <v>2221</v>
      </c>
      <c r="C40" s="36">
        <v>5323</v>
      </c>
      <c r="D40" s="41" t="s">
        <v>98</v>
      </c>
      <c r="E40" s="35">
        <v>40</v>
      </c>
      <c r="F40" s="60"/>
    </row>
    <row r="41" spans="1:6" ht="15.75" thickBot="1" x14ac:dyDescent="0.3">
      <c r="A41" s="93"/>
      <c r="B41" s="49">
        <v>2221</v>
      </c>
      <c r="C41" s="49"/>
      <c r="D41" s="47" t="s">
        <v>84</v>
      </c>
      <c r="E41" s="48">
        <f>SUM(E40)</f>
        <v>40</v>
      </c>
      <c r="F41" s="60"/>
    </row>
    <row r="42" spans="1:6" x14ac:dyDescent="0.25">
      <c r="A42" s="93"/>
      <c r="B42" s="37">
        <v>2321</v>
      </c>
      <c r="C42" s="37">
        <v>5169</v>
      </c>
      <c r="D42" s="40" t="s">
        <v>116</v>
      </c>
      <c r="E42" s="38">
        <v>40</v>
      </c>
      <c r="F42" s="60"/>
    </row>
    <row r="43" spans="1:6" ht="30" x14ac:dyDescent="0.25">
      <c r="A43" s="93"/>
      <c r="B43" s="37">
        <v>2321</v>
      </c>
      <c r="C43" s="37">
        <v>6121</v>
      </c>
      <c r="D43" s="40" t="s">
        <v>131</v>
      </c>
      <c r="E43" s="86">
        <v>4650</v>
      </c>
      <c r="F43" s="60"/>
    </row>
    <row r="44" spans="1:6" ht="15.75" thickBot="1" x14ac:dyDescent="0.3">
      <c r="A44" s="93"/>
      <c r="B44" s="37">
        <v>2321</v>
      </c>
      <c r="C44" s="37">
        <v>5171</v>
      </c>
      <c r="D44" s="40" t="s">
        <v>80</v>
      </c>
      <c r="E44" s="86">
        <v>100</v>
      </c>
      <c r="F44" s="60"/>
    </row>
    <row r="45" spans="1:6" ht="15.75" thickBot="1" x14ac:dyDescent="0.3">
      <c r="A45" s="93"/>
      <c r="B45" s="49">
        <v>2321</v>
      </c>
      <c r="C45" s="49"/>
      <c r="D45" s="47" t="s">
        <v>85</v>
      </c>
      <c r="E45" s="48">
        <f>SUM(E42:E44)</f>
        <v>4790</v>
      </c>
      <c r="F45" s="60"/>
    </row>
    <row r="46" spans="1:6" s="60" customFormat="1" x14ac:dyDescent="0.25">
      <c r="A46" s="93"/>
      <c r="B46" s="23">
        <v>3111</v>
      </c>
      <c r="C46" s="23">
        <v>5169</v>
      </c>
      <c r="D46" s="78" t="s">
        <v>105</v>
      </c>
      <c r="E46" s="77">
        <v>15</v>
      </c>
    </row>
    <row r="47" spans="1:6" x14ac:dyDescent="0.25">
      <c r="A47" s="93"/>
      <c r="B47" s="26">
        <v>3111</v>
      </c>
      <c r="C47" s="26">
        <v>5171</v>
      </c>
      <c r="D47" s="39" t="s">
        <v>110</v>
      </c>
      <c r="E47" s="56">
        <v>150</v>
      </c>
      <c r="F47" s="60"/>
    </row>
    <row r="48" spans="1:6" ht="15.75" thickBot="1" x14ac:dyDescent="0.3">
      <c r="A48" s="93"/>
      <c r="B48" s="30">
        <v>3111</v>
      </c>
      <c r="C48" s="30">
        <v>5331</v>
      </c>
      <c r="D48" s="61" t="s">
        <v>81</v>
      </c>
      <c r="E48" s="79">
        <v>320</v>
      </c>
      <c r="F48" s="60"/>
    </row>
    <row r="49" spans="1:6" s="1" customFormat="1" ht="15.75" thickBot="1" x14ac:dyDescent="0.3">
      <c r="A49" s="94"/>
      <c r="B49" s="67">
        <v>3111</v>
      </c>
      <c r="C49" s="67"/>
      <c r="D49" s="68" t="s">
        <v>81</v>
      </c>
      <c r="E49" s="69">
        <f>SUM(E46:E48)</f>
        <v>485</v>
      </c>
      <c r="F49" s="95"/>
    </row>
    <row r="50" spans="1:6" x14ac:dyDescent="0.25">
      <c r="A50" s="93"/>
      <c r="B50" s="37">
        <v>3314</v>
      </c>
      <c r="C50" s="37">
        <v>5021</v>
      </c>
      <c r="D50" s="40" t="s">
        <v>34</v>
      </c>
      <c r="E50" s="38">
        <v>4</v>
      </c>
      <c r="F50" s="60"/>
    </row>
    <row r="51" spans="1:6" ht="15.75" thickBot="1" x14ac:dyDescent="0.3">
      <c r="A51" s="93"/>
      <c r="B51" s="36">
        <v>3314</v>
      </c>
      <c r="C51" s="36">
        <v>5229</v>
      </c>
      <c r="D51" s="41" t="s">
        <v>100</v>
      </c>
      <c r="E51" s="35">
        <v>2</v>
      </c>
      <c r="F51" s="60"/>
    </row>
    <row r="52" spans="1:6" ht="15.75" thickBot="1" x14ac:dyDescent="0.3">
      <c r="A52" s="93"/>
      <c r="B52" s="49">
        <v>3314</v>
      </c>
      <c r="C52" s="49"/>
      <c r="D52" s="47" t="s">
        <v>86</v>
      </c>
      <c r="E52" s="48">
        <f>SUM(E50:E51)</f>
        <v>6</v>
      </c>
      <c r="F52" s="60"/>
    </row>
    <row r="53" spans="1:6" x14ac:dyDescent="0.25">
      <c r="A53" s="93"/>
      <c r="B53" s="37">
        <v>3399</v>
      </c>
      <c r="C53" s="37">
        <v>5021</v>
      </c>
      <c r="D53" s="40" t="s">
        <v>35</v>
      </c>
      <c r="E53" s="38">
        <v>70</v>
      </c>
      <c r="F53" s="60"/>
    </row>
    <row r="54" spans="1:6" x14ac:dyDescent="0.25">
      <c r="A54" s="93"/>
      <c r="B54" s="26">
        <v>3399</v>
      </c>
      <c r="C54" s="26">
        <v>5139</v>
      </c>
      <c r="D54" s="39" t="s">
        <v>36</v>
      </c>
      <c r="E54" s="34">
        <v>120</v>
      </c>
      <c r="F54" s="60"/>
    </row>
    <row r="55" spans="1:6" x14ac:dyDescent="0.25">
      <c r="A55" s="93"/>
      <c r="B55" s="26">
        <v>3399</v>
      </c>
      <c r="C55" s="26">
        <v>5169</v>
      </c>
      <c r="D55" s="39" t="s">
        <v>37</v>
      </c>
      <c r="E55" s="34">
        <v>100</v>
      </c>
      <c r="F55" s="60"/>
    </row>
    <row r="56" spans="1:6" x14ac:dyDescent="0.25">
      <c r="A56" s="93"/>
      <c r="B56" s="26">
        <v>3399</v>
      </c>
      <c r="C56" s="26">
        <v>5171</v>
      </c>
      <c r="D56" s="39" t="s">
        <v>118</v>
      </c>
      <c r="E56" s="35">
        <v>500</v>
      </c>
      <c r="F56" s="60"/>
    </row>
    <row r="57" spans="1:6" ht="15.75" thickBot="1" x14ac:dyDescent="0.3">
      <c r="A57" s="93"/>
      <c r="B57" s="26">
        <v>3399</v>
      </c>
      <c r="C57" s="26">
        <v>5137</v>
      </c>
      <c r="D57" s="39" t="s">
        <v>117</v>
      </c>
      <c r="E57" s="35">
        <v>42</v>
      </c>
      <c r="F57" s="60"/>
    </row>
    <row r="58" spans="1:6" ht="15.75" thickBot="1" x14ac:dyDescent="0.3">
      <c r="A58" s="93"/>
      <c r="B58" s="49">
        <v>3399</v>
      </c>
      <c r="C58" s="49"/>
      <c r="D58" s="47" t="s">
        <v>87</v>
      </c>
      <c r="E58" s="48">
        <f>SUM(E53:E57)</f>
        <v>832</v>
      </c>
      <c r="F58" s="60"/>
    </row>
    <row r="59" spans="1:6" x14ac:dyDescent="0.25">
      <c r="A59" s="93"/>
      <c r="B59" s="26">
        <v>3419</v>
      </c>
      <c r="C59" s="26">
        <v>5139</v>
      </c>
      <c r="D59" s="39" t="s">
        <v>38</v>
      </c>
      <c r="E59" s="34">
        <v>20</v>
      </c>
      <c r="F59" s="60"/>
    </row>
    <row r="60" spans="1:6" x14ac:dyDescent="0.25">
      <c r="A60" s="93"/>
      <c r="B60" s="26">
        <v>3419</v>
      </c>
      <c r="C60" s="26">
        <v>5169</v>
      </c>
      <c r="D60" s="39" t="s">
        <v>39</v>
      </c>
      <c r="E60" s="56">
        <v>40</v>
      </c>
      <c r="F60" s="60"/>
    </row>
    <row r="61" spans="1:6" ht="15.75" thickBot="1" x14ac:dyDescent="0.3">
      <c r="A61" s="93"/>
      <c r="B61" s="26">
        <v>3419</v>
      </c>
      <c r="C61" s="36"/>
      <c r="D61" s="39" t="s">
        <v>123</v>
      </c>
      <c r="E61" s="66">
        <v>185</v>
      </c>
      <c r="F61" s="60"/>
    </row>
    <row r="62" spans="1:6" ht="15.75" thickBot="1" x14ac:dyDescent="0.3">
      <c r="A62" s="93"/>
      <c r="B62" s="49">
        <v>3419</v>
      </c>
      <c r="C62" s="49"/>
      <c r="D62" s="47" t="s">
        <v>88</v>
      </c>
      <c r="E62" s="48">
        <f>SUM(E59:E61)</f>
        <v>245</v>
      </c>
      <c r="F62" s="60"/>
    </row>
    <row r="63" spans="1:6" x14ac:dyDescent="0.25">
      <c r="A63" s="93"/>
      <c r="B63" s="37">
        <v>3631</v>
      </c>
      <c r="C63" s="37">
        <v>5154</v>
      </c>
      <c r="D63" s="40" t="s">
        <v>26</v>
      </c>
      <c r="E63" s="38">
        <v>160</v>
      </c>
      <c r="F63" s="60"/>
    </row>
    <row r="64" spans="1:6" ht="19.5" customHeight="1" x14ac:dyDescent="0.25">
      <c r="A64" s="93"/>
      <c r="B64" s="37">
        <v>3631</v>
      </c>
      <c r="C64" s="37">
        <v>5171</v>
      </c>
      <c r="D64" s="40" t="s">
        <v>27</v>
      </c>
      <c r="E64" s="38">
        <v>100</v>
      </c>
      <c r="F64" s="60"/>
    </row>
    <row r="65" spans="1:6" ht="15.75" thickBot="1" x14ac:dyDescent="0.3">
      <c r="A65" s="93"/>
      <c r="B65" s="37">
        <v>3631</v>
      </c>
      <c r="C65" s="36">
        <v>5169</v>
      </c>
      <c r="D65" s="40" t="s">
        <v>109</v>
      </c>
      <c r="E65" s="35">
        <v>20</v>
      </c>
      <c r="F65" s="60"/>
    </row>
    <row r="66" spans="1:6" s="1" customFormat="1" ht="15.75" thickBot="1" x14ac:dyDescent="0.3">
      <c r="A66" s="94"/>
      <c r="B66" s="49">
        <v>3631</v>
      </c>
      <c r="C66" s="49"/>
      <c r="D66" s="47" t="s">
        <v>89</v>
      </c>
      <c r="E66" s="48">
        <f>SUM(E63:E65)</f>
        <v>280</v>
      </c>
      <c r="F66" s="95"/>
    </row>
    <row r="67" spans="1:6" s="1" customFormat="1" x14ac:dyDescent="0.25">
      <c r="A67" s="94"/>
      <c r="B67" s="23">
        <v>3635</v>
      </c>
      <c r="C67" s="23">
        <v>6119</v>
      </c>
      <c r="D67" s="78" t="s">
        <v>124</v>
      </c>
      <c r="E67" s="109">
        <v>300</v>
      </c>
      <c r="F67" s="95"/>
    </row>
    <row r="68" spans="1:6" s="1" customFormat="1" ht="15.75" thickBot="1" x14ac:dyDescent="0.3">
      <c r="A68" s="94"/>
      <c r="B68" s="110">
        <v>3635</v>
      </c>
      <c r="C68" s="110"/>
      <c r="D68" s="111" t="s">
        <v>125</v>
      </c>
      <c r="E68" s="112">
        <f>SUM(E67)</f>
        <v>300</v>
      </c>
      <c r="F68" s="95"/>
    </row>
    <row r="69" spans="1:6" s="1" customFormat="1" ht="16.5" thickTop="1" thickBot="1" x14ac:dyDescent="0.3">
      <c r="A69" s="94"/>
      <c r="B69" s="36">
        <v>3639</v>
      </c>
      <c r="C69" s="36">
        <v>5329</v>
      </c>
      <c r="D69" s="41" t="s">
        <v>40</v>
      </c>
      <c r="E69" s="92">
        <v>15</v>
      </c>
      <c r="F69" s="95"/>
    </row>
    <row r="70" spans="1:6" s="1" customFormat="1" ht="15.75" thickBot="1" x14ac:dyDescent="0.3">
      <c r="A70" s="94"/>
      <c r="B70" s="72">
        <v>3639</v>
      </c>
      <c r="C70" s="72"/>
      <c r="D70" s="73" t="s">
        <v>90</v>
      </c>
      <c r="E70" s="74">
        <f>SUM(E69)</f>
        <v>15</v>
      </c>
      <c r="F70" s="95"/>
    </row>
    <row r="71" spans="1:6" x14ac:dyDescent="0.25">
      <c r="A71" s="93"/>
      <c r="B71" s="23">
        <v>3722</v>
      </c>
      <c r="C71" s="23">
        <v>5139</v>
      </c>
      <c r="D71" s="75" t="s">
        <v>82</v>
      </c>
      <c r="E71" s="77">
        <v>30</v>
      </c>
      <c r="F71" s="60"/>
    </row>
    <row r="72" spans="1:6" ht="15.75" thickBot="1" x14ac:dyDescent="0.3">
      <c r="A72" s="93"/>
      <c r="B72" s="30">
        <v>3722</v>
      </c>
      <c r="C72" s="30">
        <v>5169</v>
      </c>
      <c r="D72" s="76" t="s">
        <v>28</v>
      </c>
      <c r="E72" s="70">
        <v>850</v>
      </c>
      <c r="F72" s="60"/>
    </row>
    <row r="73" spans="1:6" ht="15.75" thickBot="1" x14ac:dyDescent="0.3">
      <c r="A73" s="93"/>
      <c r="B73" s="67">
        <v>3722</v>
      </c>
      <c r="C73" s="67"/>
      <c r="D73" s="68" t="s">
        <v>18</v>
      </c>
      <c r="E73" s="69">
        <f>SUM(E71:E72)</f>
        <v>880</v>
      </c>
      <c r="F73" s="60"/>
    </row>
    <row r="74" spans="1:6" x14ac:dyDescent="0.25">
      <c r="A74" s="93"/>
      <c r="B74" s="37">
        <v>3745</v>
      </c>
      <c r="C74" s="37">
        <v>5011</v>
      </c>
      <c r="D74" s="40" t="s">
        <v>41</v>
      </c>
      <c r="E74" s="38">
        <v>400</v>
      </c>
      <c r="F74" s="60"/>
    </row>
    <row r="75" spans="1:6" x14ac:dyDescent="0.25">
      <c r="A75" s="93"/>
      <c r="B75" s="26">
        <v>3745</v>
      </c>
      <c r="C75" s="26">
        <v>5021</v>
      </c>
      <c r="D75" s="39" t="s">
        <v>47</v>
      </c>
      <c r="E75" s="34">
        <v>22</v>
      </c>
      <c r="F75" s="60"/>
    </row>
    <row r="76" spans="1:6" x14ac:dyDescent="0.25">
      <c r="A76" s="93"/>
      <c r="B76" s="26">
        <v>3745</v>
      </c>
      <c r="C76" s="26">
        <v>5031</v>
      </c>
      <c r="D76" s="39" t="s">
        <v>42</v>
      </c>
      <c r="E76" s="34">
        <v>99</v>
      </c>
      <c r="F76" s="60"/>
    </row>
    <row r="77" spans="1:6" x14ac:dyDescent="0.25">
      <c r="A77" s="93"/>
      <c r="B77" s="26">
        <v>3745</v>
      </c>
      <c r="C77" s="26">
        <v>5032</v>
      </c>
      <c r="D77" s="39" t="s">
        <v>48</v>
      </c>
      <c r="E77" s="34">
        <v>36</v>
      </c>
      <c r="F77" s="60"/>
    </row>
    <row r="78" spans="1:6" x14ac:dyDescent="0.25">
      <c r="A78" s="93"/>
      <c r="B78" s="26">
        <v>3745</v>
      </c>
      <c r="C78" s="26">
        <v>5137</v>
      </c>
      <c r="D78" s="39" t="s">
        <v>49</v>
      </c>
      <c r="E78" s="34">
        <v>100</v>
      </c>
      <c r="F78" s="60"/>
    </row>
    <row r="79" spans="1:6" x14ac:dyDescent="0.25">
      <c r="A79" s="93"/>
      <c r="B79" s="26">
        <v>3745</v>
      </c>
      <c r="C79" s="26">
        <v>5139</v>
      </c>
      <c r="D79" s="39" t="s">
        <v>43</v>
      </c>
      <c r="E79" s="34">
        <v>60</v>
      </c>
      <c r="F79" s="60"/>
    </row>
    <row r="80" spans="1:6" x14ac:dyDescent="0.25">
      <c r="A80" s="93"/>
      <c r="B80" s="26">
        <v>3745</v>
      </c>
      <c r="C80" s="26">
        <v>5156</v>
      </c>
      <c r="D80" s="39" t="s">
        <v>44</v>
      </c>
      <c r="E80" s="34">
        <v>30</v>
      </c>
      <c r="F80" s="60"/>
    </row>
    <row r="81" spans="1:6" x14ac:dyDescent="0.25">
      <c r="A81" s="93"/>
      <c r="B81" s="26">
        <v>3745</v>
      </c>
      <c r="C81" s="26">
        <v>5169</v>
      </c>
      <c r="D81" s="39" t="s">
        <v>46</v>
      </c>
      <c r="E81" s="34">
        <v>100</v>
      </c>
      <c r="F81" s="60"/>
    </row>
    <row r="82" spans="1:6" s="59" customFormat="1" ht="15.75" thickBot="1" x14ac:dyDescent="0.3">
      <c r="A82" s="93"/>
      <c r="B82" s="57">
        <v>3745</v>
      </c>
      <c r="C82" s="57">
        <v>5171</v>
      </c>
      <c r="D82" s="58" t="s">
        <v>45</v>
      </c>
      <c r="E82" s="82">
        <v>450</v>
      </c>
      <c r="F82" s="93"/>
    </row>
    <row r="83" spans="1:6" ht="15.75" thickBot="1" x14ac:dyDescent="0.3">
      <c r="A83" s="93"/>
      <c r="B83" s="49">
        <v>3745</v>
      </c>
      <c r="C83" s="49"/>
      <c r="D83" s="47" t="s">
        <v>91</v>
      </c>
      <c r="E83" s="48">
        <f>SUM(E74:E82)</f>
        <v>1297</v>
      </c>
      <c r="F83" s="60"/>
    </row>
    <row r="84" spans="1:6" s="60" customFormat="1" ht="15.75" thickBot="1" x14ac:dyDescent="0.3">
      <c r="A84" s="93"/>
      <c r="B84" s="36">
        <v>4351</v>
      </c>
      <c r="C84" s="36">
        <v>5321</v>
      </c>
      <c r="D84" s="41" t="s">
        <v>106</v>
      </c>
      <c r="E84" s="35">
        <v>50</v>
      </c>
    </row>
    <row r="85" spans="1:6" ht="15.75" thickBot="1" x14ac:dyDescent="0.3">
      <c r="A85" s="93"/>
      <c r="B85" s="49">
        <v>4351</v>
      </c>
      <c r="C85" s="49"/>
      <c r="D85" s="47" t="s">
        <v>107</v>
      </c>
      <c r="E85" s="48">
        <f>E84</f>
        <v>50</v>
      </c>
      <c r="F85" s="60"/>
    </row>
    <row r="86" spans="1:6" x14ac:dyDescent="0.25">
      <c r="A86" s="93"/>
      <c r="B86" s="23">
        <v>5213</v>
      </c>
      <c r="C86" s="23">
        <v>5903</v>
      </c>
      <c r="D86" s="78" t="s">
        <v>113</v>
      </c>
      <c r="E86" s="113">
        <v>30</v>
      </c>
      <c r="F86" s="60"/>
    </row>
    <row r="87" spans="1:6" ht="15.75" thickBot="1" x14ac:dyDescent="0.3">
      <c r="A87" s="93"/>
      <c r="B87" s="114">
        <v>5213</v>
      </c>
      <c r="C87" s="114"/>
      <c r="D87" s="115" t="s">
        <v>113</v>
      </c>
      <c r="E87" s="116">
        <f>E86</f>
        <v>30</v>
      </c>
      <c r="F87" s="60"/>
    </row>
    <row r="88" spans="1:6" x14ac:dyDescent="0.25">
      <c r="A88" s="93"/>
      <c r="B88" s="37">
        <v>5512</v>
      </c>
      <c r="C88" s="37">
        <v>5137</v>
      </c>
      <c r="D88" s="40" t="s">
        <v>50</v>
      </c>
      <c r="E88" s="38">
        <v>30</v>
      </c>
      <c r="F88" s="60"/>
    </row>
    <row r="89" spans="1:6" x14ac:dyDescent="0.25">
      <c r="A89" s="93"/>
      <c r="B89" s="26">
        <v>5512</v>
      </c>
      <c r="C89" s="26">
        <v>5139</v>
      </c>
      <c r="D89" s="39" t="s">
        <v>51</v>
      </c>
      <c r="E89" s="34">
        <v>5</v>
      </c>
      <c r="F89" s="60"/>
    </row>
    <row r="90" spans="1:6" x14ac:dyDescent="0.25">
      <c r="A90" s="93"/>
      <c r="B90" s="26">
        <v>5512</v>
      </c>
      <c r="C90" s="26">
        <v>5151</v>
      </c>
      <c r="D90" s="39" t="s">
        <v>52</v>
      </c>
      <c r="E90" s="34">
        <v>2</v>
      </c>
      <c r="F90" s="60"/>
    </row>
    <row r="91" spans="1:6" x14ac:dyDescent="0.25">
      <c r="A91" s="93"/>
      <c r="B91" s="26">
        <v>5512</v>
      </c>
      <c r="C91" s="26">
        <v>5153</v>
      </c>
      <c r="D91" s="39" t="s">
        <v>53</v>
      </c>
      <c r="E91" s="34">
        <v>10</v>
      </c>
      <c r="F91" s="60"/>
    </row>
    <row r="92" spans="1:6" x14ac:dyDescent="0.25">
      <c r="A92" s="93"/>
      <c r="B92" s="26">
        <v>5512</v>
      </c>
      <c r="C92" s="26">
        <v>5154</v>
      </c>
      <c r="D92" s="39" t="s">
        <v>54</v>
      </c>
      <c r="E92" s="34">
        <v>10</v>
      </c>
      <c r="F92" s="60"/>
    </row>
    <row r="93" spans="1:6" x14ac:dyDescent="0.25">
      <c r="A93" s="93"/>
      <c r="B93" s="26">
        <v>5512</v>
      </c>
      <c r="C93" s="26">
        <v>5156</v>
      </c>
      <c r="D93" s="39" t="s">
        <v>55</v>
      </c>
      <c r="E93" s="34">
        <v>5</v>
      </c>
      <c r="F93" s="60"/>
    </row>
    <row r="94" spans="1:6" x14ac:dyDescent="0.25">
      <c r="A94" s="93"/>
      <c r="B94" s="26">
        <v>5512</v>
      </c>
      <c r="C94" s="26">
        <v>5169</v>
      </c>
      <c r="D94" s="39" t="s">
        <v>56</v>
      </c>
      <c r="E94" s="34">
        <v>5</v>
      </c>
      <c r="F94" s="60"/>
    </row>
    <row r="95" spans="1:6" x14ac:dyDescent="0.25">
      <c r="A95" s="93"/>
      <c r="B95" s="26">
        <v>5512</v>
      </c>
      <c r="C95" s="26">
        <v>5171</v>
      </c>
      <c r="D95" s="39" t="s">
        <v>57</v>
      </c>
      <c r="E95" s="34">
        <v>30</v>
      </c>
      <c r="F95" s="60"/>
    </row>
    <row r="96" spans="1:6" ht="15.75" thickBot="1" x14ac:dyDescent="0.3">
      <c r="A96" s="93"/>
      <c r="B96" s="36">
        <v>5512</v>
      </c>
      <c r="C96" s="36">
        <v>6121</v>
      </c>
      <c r="D96" s="41" t="s">
        <v>119</v>
      </c>
      <c r="E96" s="35">
        <v>890</v>
      </c>
      <c r="F96" s="60"/>
    </row>
    <row r="97" spans="1:6" ht="15.75" thickBot="1" x14ac:dyDescent="0.3">
      <c r="A97" s="93"/>
      <c r="B97" s="49">
        <v>5512</v>
      </c>
      <c r="C97" s="49"/>
      <c r="D97" s="47" t="s">
        <v>92</v>
      </c>
      <c r="E97" s="48">
        <f>SUM(E88:E96)</f>
        <v>987</v>
      </c>
      <c r="F97" s="60"/>
    </row>
    <row r="98" spans="1:6" x14ac:dyDescent="0.25">
      <c r="A98" s="93"/>
      <c r="B98" s="37">
        <v>6112</v>
      </c>
      <c r="C98" s="37">
        <v>5023</v>
      </c>
      <c r="D98" s="40" t="s">
        <v>58</v>
      </c>
      <c r="E98" s="83">
        <v>851.4</v>
      </c>
      <c r="F98" s="60"/>
    </row>
    <row r="99" spans="1:6" ht="15.75" thickBot="1" x14ac:dyDescent="0.3">
      <c r="A99" s="93"/>
      <c r="B99" s="42">
        <v>6112</v>
      </c>
      <c r="C99" s="42">
        <v>5032</v>
      </c>
      <c r="D99" s="43" t="s">
        <v>59</v>
      </c>
      <c r="E99" s="84">
        <v>77.399999999999991</v>
      </c>
      <c r="F99" s="60"/>
    </row>
    <row r="100" spans="1:6" ht="15.75" thickBot="1" x14ac:dyDescent="0.3">
      <c r="A100" s="93"/>
      <c r="B100" s="49">
        <v>6112</v>
      </c>
      <c r="C100" s="49"/>
      <c r="D100" s="47" t="s">
        <v>93</v>
      </c>
      <c r="E100" s="48">
        <f>SUM(E98:E99)</f>
        <v>928.8</v>
      </c>
      <c r="F100" s="60"/>
    </row>
    <row r="101" spans="1:6" ht="30" x14ac:dyDescent="0.25">
      <c r="A101" s="93"/>
      <c r="B101" s="37">
        <v>6171</v>
      </c>
      <c r="C101" s="37">
        <v>5011</v>
      </c>
      <c r="D101" s="40" t="s">
        <v>60</v>
      </c>
      <c r="E101" s="38">
        <v>180</v>
      </c>
      <c r="F101" s="60"/>
    </row>
    <row r="102" spans="1:6" x14ac:dyDescent="0.25">
      <c r="A102" s="93"/>
      <c r="B102" s="26">
        <v>6171</v>
      </c>
      <c r="C102" s="26">
        <v>5021</v>
      </c>
      <c r="D102" s="39" t="s">
        <v>61</v>
      </c>
      <c r="E102" s="34">
        <v>35</v>
      </c>
      <c r="F102" s="60"/>
    </row>
    <row r="103" spans="1:6" ht="30" x14ac:dyDescent="0.25">
      <c r="A103" s="93"/>
      <c r="B103" s="26">
        <v>6171</v>
      </c>
      <c r="C103" s="26">
        <v>5031</v>
      </c>
      <c r="D103" s="39" t="s">
        <v>62</v>
      </c>
      <c r="E103" s="34">
        <v>45</v>
      </c>
      <c r="F103" s="60"/>
    </row>
    <row r="104" spans="1:6" x14ac:dyDescent="0.25">
      <c r="A104" s="93"/>
      <c r="B104" s="26">
        <v>6171</v>
      </c>
      <c r="C104" s="26">
        <v>5032</v>
      </c>
      <c r="D104" s="39" t="s">
        <v>63</v>
      </c>
      <c r="E104" s="34">
        <v>16</v>
      </c>
      <c r="F104" s="60"/>
    </row>
    <row r="105" spans="1:6" x14ac:dyDescent="0.25">
      <c r="A105" s="93"/>
      <c r="B105" s="26">
        <v>6171</v>
      </c>
      <c r="C105" s="26">
        <v>5038</v>
      </c>
      <c r="D105" s="39" t="s">
        <v>64</v>
      </c>
      <c r="E105" s="34">
        <v>3</v>
      </c>
      <c r="F105" s="60"/>
    </row>
    <row r="106" spans="1:6" x14ac:dyDescent="0.25">
      <c r="A106" s="93"/>
      <c r="B106" s="26">
        <v>6171</v>
      </c>
      <c r="C106" s="26">
        <v>5136</v>
      </c>
      <c r="D106" s="39" t="s">
        <v>65</v>
      </c>
      <c r="E106" s="34">
        <v>2</v>
      </c>
      <c r="F106" s="60"/>
    </row>
    <row r="107" spans="1:6" x14ac:dyDescent="0.25">
      <c r="A107" s="93"/>
      <c r="B107" s="26">
        <v>6171</v>
      </c>
      <c r="C107" s="26">
        <v>5137</v>
      </c>
      <c r="D107" s="39" t="s">
        <v>66</v>
      </c>
      <c r="E107" s="34">
        <v>150</v>
      </c>
      <c r="F107" s="60"/>
    </row>
    <row r="108" spans="1:6" x14ac:dyDescent="0.25">
      <c r="A108" s="93"/>
      <c r="B108" s="26">
        <v>6171</v>
      </c>
      <c r="C108" s="26">
        <v>5139</v>
      </c>
      <c r="D108" s="39" t="s">
        <v>67</v>
      </c>
      <c r="E108" s="34">
        <v>50</v>
      </c>
      <c r="F108" s="60"/>
    </row>
    <row r="109" spans="1:6" x14ac:dyDescent="0.25">
      <c r="A109" s="93"/>
      <c r="B109" s="26">
        <v>6171</v>
      </c>
      <c r="C109" s="26">
        <v>5151</v>
      </c>
      <c r="D109" s="39" t="s">
        <v>68</v>
      </c>
      <c r="E109" s="34">
        <v>15</v>
      </c>
      <c r="F109" s="60"/>
    </row>
    <row r="110" spans="1:6" x14ac:dyDescent="0.25">
      <c r="A110" s="93"/>
      <c r="B110" s="26">
        <v>6171</v>
      </c>
      <c r="C110" s="26">
        <v>5153</v>
      </c>
      <c r="D110" s="39" t="s">
        <v>69</v>
      </c>
      <c r="E110" s="65">
        <v>85</v>
      </c>
      <c r="F110" s="60"/>
    </row>
    <row r="111" spans="1:6" x14ac:dyDescent="0.25">
      <c r="A111" s="93"/>
      <c r="B111" s="26">
        <v>6171</v>
      </c>
      <c r="C111" s="26">
        <v>5154</v>
      </c>
      <c r="D111" s="39" t="s">
        <v>70</v>
      </c>
      <c r="E111" s="65">
        <v>85</v>
      </c>
      <c r="F111" s="60"/>
    </row>
    <row r="112" spans="1:6" x14ac:dyDescent="0.25">
      <c r="A112" s="93"/>
      <c r="B112" s="26">
        <v>6171</v>
      </c>
      <c r="C112" s="26">
        <v>5161</v>
      </c>
      <c r="D112" s="39" t="s">
        <v>71</v>
      </c>
      <c r="E112" s="34">
        <v>4</v>
      </c>
      <c r="F112" s="60"/>
    </row>
    <row r="113" spans="1:7" x14ac:dyDescent="0.25">
      <c r="A113" s="93"/>
      <c r="B113" s="26">
        <v>6171</v>
      </c>
      <c r="C113" s="26">
        <v>5162</v>
      </c>
      <c r="D113" s="39" t="s">
        <v>72</v>
      </c>
      <c r="E113" s="34">
        <v>4</v>
      </c>
      <c r="F113" s="60"/>
    </row>
    <row r="114" spans="1:7" ht="30" x14ac:dyDescent="0.25">
      <c r="A114" s="93"/>
      <c r="B114" s="26">
        <v>6171</v>
      </c>
      <c r="C114" s="26">
        <v>5168</v>
      </c>
      <c r="D114" s="39" t="s">
        <v>73</v>
      </c>
      <c r="E114" s="34">
        <v>30</v>
      </c>
      <c r="F114" s="60"/>
    </row>
    <row r="115" spans="1:7" x14ac:dyDescent="0.25">
      <c r="A115" s="93"/>
      <c r="B115" s="26">
        <v>6171</v>
      </c>
      <c r="C115" s="26">
        <v>5169</v>
      </c>
      <c r="D115" s="39" t="s">
        <v>74</v>
      </c>
      <c r="E115" s="65">
        <v>250</v>
      </c>
      <c r="F115" s="60"/>
    </row>
    <row r="116" spans="1:7" x14ac:dyDescent="0.25">
      <c r="A116" s="93"/>
      <c r="B116" s="26">
        <v>6171</v>
      </c>
      <c r="C116" s="26">
        <v>5171</v>
      </c>
      <c r="D116" s="39" t="s">
        <v>75</v>
      </c>
      <c r="E116" s="65">
        <v>728.5</v>
      </c>
      <c r="F116" s="60"/>
      <c r="G116" s="117"/>
    </row>
    <row r="117" spans="1:7" ht="30" x14ac:dyDescent="0.25">
      <c r="A117" s="93"/>
      <c r="B117" s="26">
        <v>6171</v>
      </c>
      <c r="C117" s="26">
        <v>5229</v>
      </c>
      <c r="D117" s="39" t="s">
        <v>76</v>
      </c>
      <c r="E117" s="34">
        <v>7</v>
      </c>
      <c r="F117" s="60"/>
    </row>
    <row r="118" spans="1:7" x14ac:dyDescent="0.25">
      <c r="A118" s="93"/>
      <c r="B118" s="26">
        <v>6171</v>
      </c>
      <c r="C118" s="26">
        <v>5362</v>
      </c>
      <c r="D118" s="39" t="s">
        <v>77</v>
      </c>
      <c r="E118" s="34">
        <v>1</v>
      </c>
      <c r="F118" s="60"/>
    </row>
    <row r="119" spans="1:7" ht="15.75" thickBot="1" x14ac:dyDescent="0.3">
      <c r="A119" s="93"/>
      <c r="B119" s="36">
        <v>3635</v>
      </c>
      <c r="C119" s="36">
        <v>6119</v>
      </c>
      <c r="D119" s="41" t="s">
        <v>120</v>
      </c>
      <c r="E119" s="35"/>
      <c r="F119" s="60"/>
    </row>
    <row r="120" spans="1:7" ht="15.75" thickBot="1" x14ac:dyDescent="0.3">
      <c r="A120" s="93"/>
      <c r="B120" s="49">
        <v>6171</v>
      </c>
      <c r="C120" s="49"/>
      <c r="D120" s="47" t="s">
        <v>94</v>
      </c>
      <c r="E120" s="48">
        <f>SUM(E101:E119)</f>
        <v>1690.5</v>
      </c>
      <c r="F120" s="60"/>
    </row>
    <row r="121" spans="1:7" ht="15.75" thickBot="1" x14ac:dyDescent="0.3">
      <c r="A121" s="93"/>
      <c r="B121" s="36">
        <v>6310</v>
      </c>
      <c r="C121" s="36">
        <v>5163</v>
      </c>
      <c r="D121" s="41" t="s">
        <v>29</v>
      </c>
      <c r="E121" s="35">
        <v>5</v>
      </c>
      <c r="F121" s="60"/>
    </row>
    <row r="122" spans="1:7" ht="15.75" thickBot="1" x14ac:dyDescent="0.3">
      <c r="A122" s="93"/>
      <c r="B122" s="49">
        <v>6310</v>
      </c>
      <c r="C122" s="49"/>
      <c r="D122" s="47" t="s">
        <v>95</v>
      </c>
      <c r="E122" s="48">
        <f>SUM(E121)</f>
        <v>5</v>
      </c>
      <c r="F122" s="60"/>
    </row>
    <row r="123" spans="1:7" ht="15.75" thickBot="1" x14ac:dyDescent="0.3">
      <c r="A123" s="93"/>
      <c r="B123" s="36">
        <v>6320</v>
      </c>
      <c r="C123" s="36">
        <v>5163</v>
      </c>
      <c r="D123" s="41" t="s">
        <v>30</v>
      </c>
      <c r="E123" s="35">
        <v>45</v>
      </c>
      <c r="F123" s="60"/>
    </row>
    <row r="124" spans="1:7" ht="15.75" thickBot="1" x14ac:dyDescent="0.3">
      <c r="A124" s="93"/>
      <c r="B124" s="49">
        <v>6320</v>
      </c>
      <c r="C124" s="49"/>
      <c r="D124" s="47" t="s">
        <v>96</v>
      </c>
      <c r="E124" s="48">
        <f>SUM(E123)</f>
        <v>45</v>
      </c>
      <c r="F124" s="60"/>
    </row>
    <row r="125" spans="1:7" ht="15.75" thickBot="1" x14ac:dyDescent="0.3">
      <c r="A125" s="93"/>
      <c r="B125" s="44"/>
      <c r="C125" s="44"/>
      <c r="D125" s="45" t="s">
        <v>31</v>
      </c>
      <c r="E125" s="46">
        <f>E34+E37+E41+E45+E49+E52+E58+E62+E66+E70+E73+E83+E97+E100+E120+E122+E124+E85+E87+E39+E68</f>
        <v>13378.3</v>
      </c>
      <c r="F125" s="60"/>
    </row>
    <row r="126" spans="1:7" ht="15.75" thickBot="1" x14ac:dyDescent="0.3">
      <c r="A126" s="93"/>
      <c r="B126" s="2"/>
      <c r="C126" s="3"/>
      <c r="D126" s="4" t="s">
        <v>32</v>
      </c>
      <c r="E126" s="52">
        <f>E125</f>
        <v>13378.3</v>
      </c>
      <c r="F126" s="97"/>
    </row>
    <row r="127" spans="1:7" ht="9.75" customHeight="1" thickBot="1" x14ac:dyDescent="0.3">
      <c r="A127" s="93"/>
      <c r="B127" s="98"/>
      <c r="C127" s="98"/>
      <c r="D127" s="98"/>
      <c r="E127" s="98"/>
      <c r="F127" s="60"/>
    </row>
    <row r="128" spans="1:7" ht="15.75" thickBot="1" x14ac:dyDescent="0.3">
      <c r="A128" s="93"/>
      <c r="B128" s="98"/>
      <c r="C128" s="98"/>
      <c r="D128" s="22" t="s">
        <v>101</v>
      </c>
      <c r="E128" s="100">
        <f>E28-E126</f>
        <v>-1920</v>
      </c>
      <c r="F128" s="60"/>
    </row>
    <row r="129" spans="1:6" ht="15.75" thickBot="1" x14ac:dyDescent="0.3">
      <c r="A129" s="93"/>
      <c r="B129" s="98"/>
      <c r="C129" s="98"/>
      <c r="D129" s="54" t="s">
        <v>102</v>
      </c>
      <c r="E129" s="100">
        <v>1920</v>
      </c>
      <c r="F129" s="60"/>
    </row>
    <row r="130" spans="1:6" ht="15.75" thickBot="1" x14ac:dyDescent="0.3">
      <c r="A130" s="93"/>
      <c r="B130" s="98"/>
      <c r="C130" s="98"/>
      <c r="D130" s="5" t="s">
        <v>103</v>
      </c>
      <c r="E130" s="101">
        <v>0</v>
      </c>
      <c r="F130" s="60"/>
    </row>
    <row r="131" spans="1:6" ht="12.75" customHeight="1" x14ac:dyDescent="0.25">
      <c r="A131" s="93"/>
      <c r="B131" s="60"/>
      <c r="C131" s="60"/>
      <c r="D131" s="60"/>
      <c r="E131" s="60"/>
      <c r="F131" s="60"/>
    </row>
    <row r="132" spans="1:6" ht="10.5" customHeight="1" x14ac:dyDescent="0.25">
      <c r="A132" s="93"/>
      <c r="B132" s="102"/>
      <c r="C132" s="60"/>
      <c r="D132" s="60"/>
      <c r="E132" s="60"/>
      <c r="F132" s="60"/>
    </row>
    <row r="133" spans="1:6" x14ac:dyDescent="0.25">
      <c r="A133" s="93"/>
      <c r="B133" s="93" t="s">
        <v>130</v>
      </c>
      <c r="C133" s="93"/>
      <c r="D133" s="93"/>
      <c r="E133" s="60"/>
      <c r="F133" s="60"/>
    </row>
    <row r="134" spans="1:6" x14ac:dyDescent="0.25">
      <c r="A134" s="93"/>
      <c r="B134" s="93" t="s">
        <v>129</v>
      </c>
      <c r="C134" s="93"/>
      <c r="D134" s="93"/>
      <c r="E134" s="60"/>
      <c r="F134" s="60"/>
    </row>
    <row r="135" spans="1:6" ht="12.75" customHeight="1" x14ac:dyDescent="0.25">
      <c r="A135" s="93"/>
      <c r="B135" s="60"/>
      <c r="C135" s="60"/>
      <c r="D135" s="60"/>
      <c r="E135" s="60"/>
      <c r="F135" s="60"/>
    </row>
    <row r="136" spans="1:6" x14ac:dyDescent="0.25">
      <c r="A136" s="93"/>
      <c r="B136" s="60" t="s">
        <v>126</v>
      </c>
      <c r="C136" s="60"/>
      <c r="D136" s="60"/>
      <c r="E136" s="60"/>
      <c r="F136" s="60"/>
    </row>
    <row r="137" spans="1:6" x14ac:dyDescent="0.25">
      <c r="A137" s="93"/>
      <c r="B137" s="60" t="s">
        <v>127</v>
      </c>
      <c r="C137" s="60"/>
      <c r="D137" s="60"/>
      <c r="E137" s="60"/>
      <c r="F137" s="60"/>
    </row>
    <row r="138" spans="1:6" x14ac:dyDescent="0.25">
      <c r="A138" s="93"/>
      <c r="B138" s="60" t="s">
        <v>128</v>
      </c>
      <c r="C138" s="60"/>
      <c r="D138" s="60"/>
      <c r="E138" s="60"/>
      <c r="F138" s="60"/>
    </row>
    <row r="139" spans="1:6" x14ac:dyDescent="0.25">
      <c r="A139" s="60"/>
      <c r="B139" s="60"/>
      <c r="C139" s="60"/>
      <c r="D139" s="60"/>
      <c r="E139" s="60"/>
      <c r="F139" s="60"/>
    </row>
  </sheetData>
  <pageMargins left="0.7" right="0.7" top="0.78740157499999996" bottom="0.78740157499999996" header="0.3" footer="0.3"/>
  <pageSetup paperSize="9" fitToHeight="0" orientation="portrait" r:id="rId1"/>
  <headerFooter>
    <oddHeader xml:space="preserve">&amp;R&amp;09&amp;"Arial"&amp;IInterní 
&amp;I&amp;"Arial"&amp;06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Rozpočet</vt:lpstr>
      <vt:lpstr>List2</vt:lpstr>
      <vt:lpstr>Rozpočet!Oblast_tisku</vt:lpstr>
    </vt:vector>
  </TitlesOfParts>
  <Company>ČEZ ICT Services,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Bílá Jana</dc:creator>
  <cp:lastModifiedBy>David Moravek</cp:lastModifiedBy>
  <cp:lastPrinted>2024-12-16T18:01:14Z</cp:lastPrinted>
  <dcterms:created xsi:type="dcterms:W3CDTF">2015-11-30T21:08:44Z</dcterms:created>
  <dcterms:modified xsi:type="dcterms:W3CDTF">2025-12-13T10:36:52Z</dcterms:modified>
  <cp:category>Interní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xmlns:xsi="http://www.w3.org/2001/XMLSchema-instance" xmlns:xsd="http://www.w3.org/2001/XMLSchema" margin="NaN" class="C1" owner="Bílá Jana" position="TopRight" marginX="0" marginY="0" classifiedOn="2018-12-12T22:42:09.8958165+01:</vt:lpwstr>
  </property>
  <property fmtid="{D5CDD505-2E9C-101B-9397-08002B2CF9AE}" pid="3" name="DocumentTagging.ClassificationMark.P01">
    <vt:lpwstr>00" showPrintedBy="false" showPrintDate="false" language="cs" ApplicationVersion="Microsoft Excel, 14.0" addinVersion="5.10.5.29" template="CEZ"&gt;&lt;history bulk="false" class="Interní" code="C1" user="CEZDATA\bilajan" divisionPrefix="CEZ" mappingVersio</vt:lpwstr>
  </property>
  <property fmtid="{D5CDD505-2E9C-101B-9397-08002B2CF9AE}" pid="4" name="DocumentTagging.ClassificationMark.P02">
    <vt:lpwstr>n="1" date="2018-12-12T22:42:11.4090165+01:00"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Interní</vt:lpwstr>
  </property>
  <property fmtid="{D5CDD505-2E9C-101B-9397-08002B2CF9AE}" pid="7" name="CEZ_DLP">
    <vt:lpwstr>CEZ:CEZ:C</vt:lpwstr>
  </property>
</Properties>
</file>